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hloe.witasse\Desktop\PE\"/>
    </mc:Choice>
  </mc:AlternateContent>
  <xr:revisionPtr revIDLastSave="0" documentId="8_{6CF74006-87EF-4A8D-9316-114FF57820BA}" xr6:coauthVersionLast="47" xr6:coauthVersionMax="47" xr10:uidLastSave="{00000000-0000-0000-0000-000000000000}"/>
  <workbookProtection workbookAlgorithmName="SHA-512" workbookHashValue="/pKXnkvW8GzVgjqOGKb6HUCRmApLyk5RUaow+nzskI378PGm0vYKkICY6s3HnirUODoO7oT7FuP7oOdEVGAPVA==" workbookSaltValue="Y7UBFU+3NPacfEVfCZN1Hw==" workbookSpinCount="100000" lockStructure="1"/>
  <bookViews>
    <workbookView xWindow="-120" yWindow="-120" windowWidth="29040" windowHeight="15720" firstSheet="1" activeTab="3" xr2:uid="{00000000-000D-0000-FFFF-FFFF00000000}"/>
  </bookViews>
  <sheets>
    <sheet name="Notice" sheetId="1" state="hidden" r:id="rId1"/>
    <sheet name="MODE EMPLOI" sheetId="5" r:id="rId2"/>
    <sheet name="ENSEIGNANT" sheetId="2" r:id="rId3"/>
    <sheet name="ENGAGEMENT" sheetId="4" r:id="rId4"/>
    <sheet name="Feuillet fédération" sheetId="3" state="hidden" r:id="rId5"/>
  </sheets>
  <definedNames>
    <definedName name="_xlnm.Print_Area" localSheetId="2">ENSEIGNANT!$A$1:$E$23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3" l="1"/>
  <c r="B35" i="3"/>
  <c r="B34" i="3"/>
  <c r="B20" i="2"/>
  <c r="B22" i="2"/>
  <c r="B23" i="2"/>
  <c r="B21" i="2"/>
  <c r="B30" i="3" l="1"/>
  <c r="B29" i="3"/>
  <c r="K17" i="3"/>
  <c r="L17" i="3" s="1"/>
  <c r="K16" i="3"/>
  <c r="L16" i="3" s="1"/>
  <c r="K15" i="3"/>
  <c r="L15" i="3" s="1"/>
  <c r="K14" i="3"/>
  <c r="L14" i="3" s="1"/>
  <c r="K13" i="3"/>
  <c r="L13" i="3" s="1"/>
  <c r="K12" i="3"/>
  <c r="L12" i="3" s="1"/>
  <c r="K11" i="3"/>
  <c r="L11" i="3" s="1"/>
  <c r="K10" i="3"/>
  <c r="L10" i="3" s="1"/>
  <c r="K9" i="3"/>
  <c r="L9" i="3" s="1"/>
  <c r="K8" i="3"/>
  <c r="L8" i="3" s="1"/>
  <c r="K7" i="3"/>
  <c r="L7" i="3" s="1"/>
  <c r="K6" i="3"/>
  <c r="L6" i="3" s="1"/>
  <c r="K5" i="3"/>
  <c r="L5" i="3" s="1"/>
  <c r="K4" i="3"/>
  <c r="L4" i="3" s="1"/>
  <c r="K3" i="3"/>
  <c r="L3" i="3" s="1"/>
  <c r="K2" i="3"/>
  <c r="L2" i="3" s="1"/>
  <c r="B20" i="3" l="1"/>
  <c r="B27" i="3" s="1"/>
  <c r="B19" i="2"/>
  <c r="B19" i="3"/>
</calcChain>
</file>

<file path=xl/sharedStrings.xml><?xml version="1.0" encoding="utf-8"?>
<sst xmlns="http://schemas.openxmlformats.org/spreadsheetml/2006/main" count="315" uniqueCount="198">
  <si>
    <t>Rubrique</t>
  </si>
  <si>
    <t>Explication</t>
  </si>
  <si>
    <t>Objet</t>
  </si>
  <si>
    <t>Cette grille classe le cavalier en Classe 1, 2, 3 ou 4 à partir d’une évaluation fonctionnelle moteur et sensorielle commune à plusieurs disciplines.</t>
  </si>
  <si>
    <t>Disciplines visées</t>
  </si>
  <si>
    <t>Principe</t>
  </si>
  <si>
    <t>L’enseignant choisit pour chaque item un niveau de 1 à 4. Chaque niveau décrit une autonomie croissante et/ou un besoin d’adaptation décroissant.</t>
  </si>
  <si>
    <t>Lecture des classes</t>
  </si>
  <si>
    <t>Classe 1 : accompagnement très renforcé et faible allure ; Classe 2 : adaptations majeures et faible allure ; Classe 3 : adaptations ciblées au pas et au trot ; Classe 4 : autonomie ou autonomie compensée aux trois allures.</t>
  </si>
  <si>
    <t>Construction de la classe finale</t>
  </si>
  <si>
    <t>Chaque item reçoit un coefficient selon son importance dans la sécurité, le contrôle du cheval et la transférabilité à l’ensemble des disciplines. Le score final est le total des points pondérés.</t>
  </si>
  <si>
    <t>Pourquoi des coefficients différents</t>
  </si>
  <si>
    <t>Les coefficients 3 portent sur les critères centraux (pilotage, transitions, équilibre général, maintien, appuis, aides, rythme). Les coefficients 2 portent sur des critères importants mais déjà en partie recoupés par d’autres. Les coefficients 1 portent sur des critères plus spécifiques à certaines disciplines.</t>
  </si>
  <si>
    <t>Méthode de calcul</t>
  </si>
  <si>
    <t>Points de l’item = niveau choisi × coefficient. La somme de tous les points pondérés détermine la classe finale.</t>
  </si>
  <si>
    <t>Bornes théoriques</t>
  </si>
  <si>
    <t>Minimum théorique : 38 points. Maximum théorique : 152 points.</t>
  </si>
  <si>
    <t>Seuils proposés</t>
  </si>
  <si>
    <t>Classe 1 : 38 à 66 points ; Classe 2 : 67 à 95 points ; Classe 3 : 96 à 123 points ; Classe 4 : 124 à 152 points.</t>
  </si>
  <si>
    <t>Usage</t>
  </si>
  <si>
    <t>Le feuillet enseignant sert à la saisie. Le feuillet fédération sert à la traçabilité de la pondération et au calcul officiel.</t>
  </si>
  <si>
    <t>Module</t>
  </si>
  <si>
    <t>Domaine</t>
  </si>
  <si>
    <t>Item</t>
  </si>
  <si>
    <t>Intitulé de la question</t>
  </si>
  <si>
    <t>Niveau choisi</t>
  </si>
  <si>
    <t>Classe 1</t>
  </si>
  <si>
    <t>Classe 2</t>
  </si>
  <si>
    <t>Classe 3</t>
  </si>
  <si>
    <t>Classe 4</t>
  </si>
  <si>
    <t>Module 1</t>
  </si>
  <si>
    <t>Contrôle du cheval</t>
  </si>
  <si>
    <t>Q1.1</t>
  </si>
  <si>
    <t>Le cavalier peut-il diriger son cheval (direction, trajectoire) ?</t>
  </si>
  <si>
    <t>Direction possible avec accompagnement très renforcé au pas</t>
  </si>
  <si>
    <t>Direction possible par actions ponctuelles avec adaptations majeures au pas voire au trot</t>
  </si>
  <si>
    <t>Direction possible avec adaptations ciblées au pas et trot</t>
  </si>
  <si>
    <t>Direction autonome, éventuellement compensée, aux 3 allures</t>
  </si>
  <si>
    <t>Q1.2</t>
  </si>
  <si>
    <t>Le cavalier peut-il maintenir une trajectoire ?</t>
  </si>
  <si>
    <t>Trajectoire suivie avec accompagnement très rapproché sur un tracé simple au pas</t>
  </si>
  <si>
    <t>Trajectoire maintenue sur de courtes séquences avec adaptations majeures au pas et ponctuellement au trot</t>
  </si>
  <si>
    <t>Trajectoire globalement maintenue avec ajustements au pas et au trot</t>
  </si>
  <si>
    <t>Trajectoire maintenue de façon autonome et stable, éventuellement avec compensation aux 3 allures</t>
  </si>
  <si>
    <t>Q1.3</t>
  </si>
  <si>
    <t>Le cavalier peut-il réaliser des transitions (arrêt, départ, changement d’allure) ?</t>
  </si>
  <si>
    <t>Transitions réalisées avec accompagnement très renforcé à allures faibles</t>
  </si>
  <si>
    <t>Transitions possibles avec adaptations majeures et aide rapprochée à allures faibles</t>
  </si>
  <si>
    <t>Transitions possibles avec adaptations ciblées jusqu’au trot</t>
  </si>
  <si>
    <t>Transitions réalisées de façon autonome, éventuellement compensée aux 3 allures</t>
  </si>
  <si>
    <t>Module 2</t>
  </si>
  <si>
    <t>Équilibre et posture</t>
  </si>
  <si>
    <t>Q2.1</t>
  </si>
  <si>
    <t>Le cavalier maintient-il sa stabilité dans les différentes allures (pas, trot, galop) ?</t>
  </si>
  <si>
    <t>Stabilité assurée uniquement au pas, avec aide rapprochée</t>
  </si>
  <si>
    <t>Stabilité possible au pas et ponctuellement au trot, avec adaptations posturales majeures</t>
  </si>
  <si>
    <t>Stabilité globalement conservée au pas et au trot avec ajustements ou aide ponctuelle</t>
  </si>
  <si>
    <t>Stabilité autonome dans les trois allures, éventuellement compensées</t>
  </si>
  <si>
    <t>Q2.2</t>
  </si>
  <si>
    <t>Le cavalier reste-t-il stable aux changements d’allure ?</t>
  </si>
  <si>
    <t>Stabilité assurée au pas avec aide constante</t>
  </si>
  <si>
    <t>Stabilité possible au pas et ponctuellement au trot avec adaptations posturales majeures</t>
  </si>
  <si>
    <t>Stabilité globalement conservée au pas et trot avec ajustements</t>
  </si>
  <si>
    <t>Stabilité autonome aux 3 allures, éventuellement compensée</t>
  </si>
  <si>
    <t>Q2.3</t>
  </si>
  <si>
    <t>Le cavalier reste-t-il stable lors de perturbations (barres au sol, terrain irrégulier, secousses) ?</t>
  </si>
  <si>
    <t>Stabilité assurée avec accompagnement très renforcé au pas</t>
  </si>
  <si>
    <t>Stabilité possible sur situations simples avec adaptations majeures au pas voire au trot</t>
  </si>
  <si>
    <t>Stabilité retrouvée avec ajustements au pas et au trot</t>
  </si>
  <si>
    <t>Stabilité maintenue de façon autonome, éventuellement compensée, aux 3 allures</t>
  </si>
  <si>
    <t>Q2.4</t>
  </si>
  <si>
    <t>Le cavalier peut-il se maintenir en selle sans aide ?</t>
  </si>
  <si>
    <t>Maintien assuré avec aide constante et très rapprochée au pas</t>
  </si>
  <si>
    <t>Maintien possible avec adaptations posturales majeures au pas voire au trot</t>
  </si>
  <si>
    <t>Maintien possible avec ajustements ponctuels au pas et au trot</t>
  </si>
  <si>
    <t>Maintien autonome, éventuellement compensé aux 3 allures</t>
  </si>
  <si>
    <t>Q2.5</t>
  </si>
  <si>
    <t>Le cavalier peut-il prendre appui et se soutenir sur ses appuis (étriers ou équivalent) pour accompagner le mouvement ?</t>
  </si>
  <si>
    <t>Appui très limité, uniquement possible avec accompagnement très renforcé et sécurisation</t>
  </si>
  <si>
    <t>Appui possible de façon ponctuelle avec adaptations majeures</t>
  </si>
  <si>
    <t>Appui fonctionnel au pas et au trot avec adaptations ciblées</t>
  </si>
  <si>
    <t>Appui autonome et efficace aux 3 allures, éventuellement compensé</t>
  </si>
  <si>
    <t>Module 3</t>
  </si>
  <si>
    <t>Utilisation des aides</t>
  </si>
  <si>
    <t>Q3.1</t>
  </si>
  <si>
    <t>Le cavalier peut-il utiliser ses aides de direction (mains ou moyens compensés) ?</t>
  </si>
  <si>
    <t>Utilisation possible avec accompagnement ou assistance</t>
  </si>
  <si>
    <t>Utilisation possible avec adaptations majeures</t>
  </si>
  <si>
    <t>Utilisation fonctionnelle avec adaptations ciblées</t>
  </si>
  <si>
    <t>Utilisation autonome et efficace, éventuellement compensée</t>
  </si>
  <si>
    <t>Q3.2</t>
  </si>
  <si>
    <t>Le cavalier peut-il utiliser ses aides corporelles pour agir sur le cheval (impulsion, équilibre, direction : jambes, bassin, tronc, poids du corps) ?</t>
  </si>
  <si>
    <t>Actions possibles mais très limitées avec adaptations majeures</t>
  </si>
  <si>
    <t>Actions possibles de manière ponctuelle avec adaptations majeures</t>
  </si>
  <si>
    <t>Actions fonctionnelles partielles avec adaptations ciblées</t>
  </si>
  <si>
    <t>Actions autonomes et fonctionnelles, éventuellement compensées</t>
  </si>
  <si>
    <t>Module 4</t>
  </si>
  <si>
    <t>Coordination et enchaînement</t>
  </si>
  <si>
    <t>Q4.1</t>
  </si>
  <si>
    <t>Le cavalier peut-il enchaîner plusieurs actions (diriger, s’arrêter, manipuler, se déplacer) dans une situation équestre ?</t>
  </si>
  <si>
    <t>Enchaînement possible sur séquences courtes au pas avec adaptations majeures et accompagnement très rapproché</t>
  </si>
  <si>
    <t>Enchaînement possible sur séquences courtes au pas voire au trot avec adaptations majeures et encadrement rapproché</t>
  </si>
  <si>
    <t>Enchaînement possible au pas et trot avec adaptations ciblées</t>
  </si>
  <si>
    <t>Enchaînement autonome, fluide ou compensé aux 3 allures</t>
  </si>
  <si>
    <t>Q4.2</t>
  </si>
  <si>
    <t>Le cavalier peut-il utiliser simultanément ses différentes parties du corps (mains / tronc / jambes) ?</t>
  </si>
  <si>
    <t>Utilisation des différentes parties du corps initiée par le cavalier, avec accompagnement rapproché et sécurisation</t>
  </si>
  <si>
    <t>Utilisation simultanée possible de façon partielle avec adaptations majeures</t>
  </si>
  <si>
    <t>Utilisation simultanée fonctionnelle avec adaptations ciblées</t>
  </si>
  <si>
    <t>Utilisation simultanée autonome et coordonnée, éventuellement compensée</t>
  </si>
  <si>
    <t>Q4.3</t>
  </si>
  <si>
    <t>Le cavalier peut-il adapter et contrôler la vitesse / le rythme du cheval ?</t>
  </si>
  <si>
    <t>Adaptation du rythme possible avec accompagnement très renforcé à faible allure</t>
  </si>
  <si>
    <t>Adaptation possible de façon ponctuelle avec adaptations majeures à faible allure</t>
  </si>
  <si>
    <t>Adaptation du rythme possible avec ajustements au pas et au trot</t>
  </si>
  <si>
    <t>Adaptation autonome et précise du rythme aux 3 allures, éventuellement avec compensation</t>
  </si>
  <si>
    <t>Module 5</t>
  </si>
  <si>
    <t>Interaction / environnement</t>
  </si>
  <si>
    <t>Q5.1</t>
  </si>
  <si>
    <t>Le cavalier peut-il manipuler un objet ou un équipement équestre (attraper, tenir, déplacer, poser — ex : licol, objet de jeu) ?</t>
  </si>
  <si>
    <t>Manipulation possible avec accompagnement très renforcé et sécurisation</t>
  </si>
  <si>
    <t>Manipulation possible sur actions simples avec adaptations majeures et accompagnement rapproché</t>
  </si>
  <si>
    <t>Manipulation possible avec adaptations ciblées</t>
  </si>
  <si>
    <t>Manipulation autonome, éventuellement compensée</t>
  </si>
  <si>
    <t>Q5.2</t>
  </si>
  <si>
    <t>Le cavalier peut-il se déplacer dans l’environnement équestre à proximité du cheval à pied ou avec aide technique (fauteuil roulant, aides à la marche, dispositifs de mobilité adaptés) ?</t>
  </si>
  <si>
    <t>Déplacement possible avec aide constante et sécurisation</t>
  </si>
  <si>
    <t>Déplacement possible avec aide rapprochée et adaptations majeures</t>
  </si>
  <si>
    <t>Déplacement possible avec adaptation ou surveillance</t>
  </si>
  <si>
    <t>Déplacement autonome, éventuellement compensé (y compris avec aide technique)</t>
  </si>
  <si>
    <t>Q5.3</t>
  </si>
  <si>
    <t>Le cavalier peut-il se repérer et adapter son action dans l’environnement (repères visuels, sonores ou autres) ?</t>
  </si>
  <si>
    <t>Repérage et action possibles avec accompagnement très renforcé et guidage constant</t>
  </si>
  <si>
    <t>Repérage possible avec adaptations sensorielles majeures et aide rapprochée</t>
  </si>
  <si>
    <t>Repérage fonctionnel avec adaptations ciblées</t>
  </si>
  <si>
    <t>Repérage autonome ou autonome compensé</t>
  </si>
  <si>
    <t>Total des points</t>
  </si>
  <si>
    <t>Classe finale attribuée</t>
  </si>
  <si>
    <t>Coefficient</t>
  </si>
  <si>
    <t>Justification</t>
  </si>
  <si>
    <t>Points pondérés</t>
  </si>
  <si>
    <t>Sécurité et pilotage : critère central commun à toutes les disciplines.</t>
  </si>
  <si>
    <t>Important pour la précision, mais déjà partiellement couvert par direction et rythme.</t>
  </si>
  <si>
    <t>Contrôle de l’allure et sécurité : critère structurant.</t>
  </si>
  <si>
    <t>Autonomie posturale générale : fondement de la pratique.</t>
  </si>
  <si>
    <t>Précise la stabilité dynamique, en complément de la stabilité générale.</t>
  </si>
  <si>
    <t>Discriminant pour situations dynamiques, sans être aussi central que l’équilibre global.</t>
  </si>
  <si>
    <t>Autonomie motrice et sécurité immédiate.</t>
  </si>
  <si>
    <t>Essentiel pour accompagner le mouvement, absorber, sauter, trotter enlevé.</t>
  </si>
  <si>
    <t>Commande directe du cheval ou de l’attelage : critère majeur.</t>
  </si>
  <si>
    <t>Qualité d’action équestre globale et finesse des aides.</t>
  </si>
  <si>
    <t>Critère transversal utile, déjà soutenu par contrôle, aides et rythme.</t>
  </si>
  <si>
    <t>Affinement de la coordination, partiellement recoupé par aides et posture.</t>
  </si>
  <si>
    <t>Indispensable en compétition pour précision, sécurité et adaptation disciplinaire.</t>
  </si>
  <si>
    <t>Très utile dans certaines disciplines, moins central pour la classe globale.</t>
  </si>
  <si>
    <t>Important pour certaines disciplines et pour l’autonomie autour du cheval.</t>
  </si>
  <si>
    <t>Permet d’intégrer le handicap sensoriel sans le surpondérer.</t>
  </si>
  <si>
    <t>Synthèse du calcul</t>
  </si>
  <si>
    <t>Total des points pondérés</t>
  </si>
  <si>
    <t>Détail d'attribution</t>
  </si>
  <si>
    <t>Si total ≤ 66</t>
  </si>
  <si>
    <t>Si 67 ≤ total ≤ 95</t>
  </si>
  <si>
    <t>Si 96 ≤ total ≤ 123</t>
  </si>
  <si>
    <t>Si total ≥ 124</t>
  </si>
  <si>
    <t>38 à 66</t>
  </si>
  <si>
    <t>Classe finale</t>
  </si>
  <si>
    <t>96 à 123</t>
  </si>
  <si>
    <t>Minimum théorique</t>
  </si>
  <si>
    <t>Maximum théorique</t>
  </si>
  <si>
    <t>Appui impossible ou très limité, uniquement possible avec accompagnement très renforcé et sécurisation</t>
  </si>
  <si>
    <t>Le cavalier peut-il réaliser des transitions (arrêt, départ,voire changement d’allure) ?</t>
  </si>
  <si>
    <t>Stabilité assurée au pas avec aide constante ou impossibilité de changement d'allure</t>
  </si>
  <si>
    <t xml:space="preserve">Stabilité assurée avec accompagnement très renforcé au pas ou impossibilité </t>
  </si>
  <si>
    <t>Utilisation des différentes parties du corps initiée par le cavalier, avec accompagnement rapproché et sécurisation ou impossibilité</t>
  </si>
  <si>
    <t>Impossibilité ou adaptation du rythme possible avec accompagnement très renforcé à faible allure</t>
  </si>
  <si>
    <t>Manipulation impossible ou possible avec accompagnement très renforcé adaptation et/ou sécurisation</t>
  </si>
  <si>
    <t>CSO, dressage, attelage, pony games, equifun, equifeel, voltige.</t>
  </si>
  <si>
    <t>Le cavalier peut-il maintenir un tracé ?</t>
  </si>
  <si>
    <t>CSO</t>
  </si>
  <si>
    <t>EQUIFEEL</t>
  </si>
  <si>
    <t>VOLTIGE</t>
  </si>
  <si>
    <t xml:space="preserve">Date : </t>
  </si>
  <si>
    <t xml:space="preserve">Signature : </t>
  </si>
  <si>
    <t>Mode d'emploi classification Para-Equitation</t>
  </si>
  <si>
    <t>Etape 1</t>
  </si>
  <si>
    <t>Etape 2</t>
  </si>
  <si>
    <t>Etape 3</t>
  </si>
  <si>
    <r>
      <t xml:space="preserve">Nota Bene : </t>
    </r>
    <r>
      <rPr>
        <sz val="11"/>
        <rFont val="Calibri"/>
        <family val="2"/>
        <scheme val="minor"/>
      </rPr>
      <t>La classification est à remplir à chaque saison et à chaque changement de situation</t>
    </r>
  </si>
  <si>
    <t>L'enseignant classificateur signe l'engagement</t>
  </si>
  <si>
    <t>L'enseignant classificateur remplit la classification du cavalier à évaluer dans un contexte d'équitation et hors compétition sur le feuillet "enseignant" . 
 L’enseignant choisit pour chaque item un niveau de 1 à 4. Chaque niveau décrit une autonomie croissante ou/et un besoin d’adaptation décroissant.</t>
  </si>
  <si>
    <t>Veuillez renvoyer par e-mail les feuillets "enseignant" et "engagement" remplis à l'adresse suivante : chloe.witasse@ffe.com</t>
  </si>
  <si>
    <t>Je soussigné.e atteste : 
- Avoir renseigné le formulaire de classification avec sincérité et dans le respect des règles de l'éthique sportive 
- Reconnait d'avoir été informé que j'engage ma responsabilité tant au travers de l'exactitude des informations fournies lors de la classification que lors de l'engagement en compétiton.
- Avoir été informé que la classification est un cadre de référence et qu'elle ne dispense pas de l'appréciation individualisée  de la situation du cavalier classifié au regard des exigences techniques des épreuves 
- En cas d'évolution de la situation, il conviendra si nécessaire de revoir la classification en cours de saison.</t>
  </si>
  <si>
    <t>Le cavalier sera classé en Classe 1, 2, 3 ou 4 à partir d'une évaluation fonctionnelle, motrice et sensorielle, individualisée et commune à plusieurs disciplines. Cette évaluation prend en compte les critères suivants :
- Le contrôle du cheval
- L’équilibre et la posture du cavalier
- L’utilisation des aides
- La coordination et l’enchaînement
- L’interaction avec l’environnement</t>
  </si>
  <si>
    <t>Nom du cavalier :</t>
  </si>
  <si>
    <t>Prénom du cavalier :</t>
  </si>
  <si>
    <t xml:space="preserve">Numéro de licence du cavalier : </t>
  </si>
  <si>
    <t>Nom et prénom du Classificateur :</t>
  </si>
  <si>
    <t xml:space="preserve">Numéro de licence classificateur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</si>
</sst>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FFFFFF"/>
      <name val="Calibri"/>
    </font>
    <font>
      <b/>
      <sz val="11"/>
      <name val="Calibri"/>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s>
  <fills count="9">
    <fill>
      <patternFill patternType="none"/>
    </fill>
    <fill>
      <patternFill patternType="gray125"/>
    </fill>
    <fill>
      <patternFill patternType="solid">
        <fgColor rgb="FF1F4E78"/>
      </patternFill>
    </fill>
    <fill>
      <patternFill patternType="solid">
        <fgColor rgb="FFD9EAF7"/>
      </patternFill>
    </fill>
    <fill>
      <patternFill patternType="solid">
        <fgColor rgb="FFE2F0D9"/>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1" fillId="2" borderId="1" xfId="0" applyFont="1" applyFill="1" applyBorder="1" applyAlignment="1">
      <alignment horizontal="center" vertical="center" wrapText="1"/>
    </xf>
    <xf numFmtId="0" fontId="0" fillId="3" borderId="1" xfId="0" applyFill="1" applyBorder="1" applyAlignment="1">
      <alignment vertical="top" wrapText="1"/>
    </xf>
    <xf numFmtId="0" fontId="0" fillId="4" borderId="1" xfId="0" applyFill="1" applyBorder="1" applyAlignment="1">
      <alignment vertical="top" wrapText="1"/>
    </xf>
    <xf numFmtId="0" fontId="2" fillId="0" borderId="0" xfId="0" applyFont="1"/>
    <xf numFmtId="0" fontId="2" fillId="0" borderId="1" xfId="0" applyFont="1" applyBorder="1" applyAlignment="1">
      <alignment vertical="top" wrapText="1"/>
    </xf>
    <xf numFmtId="0" fontId="0" fillId="0" borderId="0" xfId="0" applyAlignment="1">
      <alignment horizontal="right"/>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5" borderId="1" xfId="0" applyFill="1" applyBorder="1" applyAlignment="1">
      <alignment vertical="top" wrapText="1"/>
    </xf>
    <xf numFmtId="0" fontId="3" fillId="0" borderId="0" xfId="0" applyFont="1"/>
    <xf numFmtId="0" fontId="0" fillId="6" borderId="1" xfId="0" applyFill="1" applyBorder="1" applyAlignment="1">
      <alignment vertical="top" wrapText="1"/>
    </xf>
    <xf numFmtId="0" fontId="0" fillId="0" borderId="0" xfId="0" applyAlignment="1">
      <alignment horizontal="center"/>
    </xf>
    <xf numFmtId="0" fontId="0" fillId="0" borderId="0" xfId="0" applyAlignment="1">
      <alignment wrapText="1"/>
    </xf>
    <xf numFmtId="0" fontId="3" fillId="0" borderId="0" xfId="0" applyFont="1" applyAlignment="1">
      <alignment horizontal="center"/>
    </xf>
    <xf numFmtId="0" fontId="0" fillId="0" borderId="0" xfId="0" applyAlignment="1">
      <alignment horizontal="left" wrapText="1"/>
    </xf>
    <xf numFmtId="0" fontId="3" fillId="5" borderId="0" xfId="0" applyFont="1" applyFill="1"/>
    <xf numFmtId="0" fontId="0" fillId="5" borderId="0" xfId="0" applyFill="1"/>
    <xf numFmtId="0" fontId="3" fillId="7" borderId="0" xfId="0" applyFont="1" applyFill="1"/>
    <xf numFmtId="0" fontId="0" fillId="7" borderId="0" xfId="0" applyFill="1"/>
    <xf numFmtId="0" fontId="0" fillId="7" borderId="1" xfId="0" applyFill="1" applyBorder="1" applyAlignment="1">
      <alignment vertical="top" wrapText="1"/>
    </xf>
    <xf numFmtId="0" fontId="3" fillId="8" borderId="0" xfId="0" applyFont="1" applyFill="1"/>
    <xf numFmtId="0" fontId="0" fillId="8" borderId="0" xfId="0" applyFill="1"/>
    <xf numFmtId="0" fontId="0" fillId="8" borderId="1" xfId="0" applyFill="1" applyBorder="1" applyAlignment="1">
      <alignment vertical="top" wrapText="1"/>
    </xf>
    <xf numFmtId="0" fontId="0" fillId="6" borderId="1" xfId="0" applyFill="1" applyBorder="1" applyAlignment="1" applyProtection="1">
      <alignment vertical="top" wrapText="1"/>
      <protection locked="0"/>
    </xf>
    <xf numFmtId="0" fontId="3" fillId="0" borderId="0" xfId="0" applyFont="1" applyProtection="1">
      <protection locked="0"/>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vertical="center" wrapText="1"/>
    </xf>
    <xf numFmtId="0" fontId="3" fillId="0" borderId="0" xfId="0" applyFont="1"/>
    <xf numFmtId="0" fontId="3" fillId="0" borderId="0" xfId="0" applyFont="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B10" sqref="B10"/>
    </sheetView>
  </sheetViews>
  <sheetFormatPr baseColWidth="10" defaultColWidth="8.7109375" defaultRowHeight="15" x14ac:dyDescent="0.25"/>
  <cols>
    <col min="1" max="1" width="24" customWidth="1"/>
    <col min="2" max="2" width="120" customWidth="1"/>
  </cols>
  <sheetData>
    <row r="1" spans="1:2" x14ac:dyDescent="0.25">
      <c r="A1" s="1" t="s">
        <v>0</v>
      </c>
      <c r="B1" s="1" t="s">
        <v>1</v>
      </c>
    </row>
    <row r="2" spans="1:2" ht="30" x14ac:dyDescent="0.25">
      <c r="A2" s="2" t="s">
        <v>2</v>
      </c>
      <c r="B2" s="2" t="s">
        <v>3</v>
      </c>
    </row>
    <row r="3" spans="1:2" x14ac:dyDescent="0.25">
      <c r="A3" s="2" t="s">
        <v>4</v>
      </c>
      <c r="B3" s="2" t="s">
        <v>176</v>
      </c>
    </row>
    <row r="4" spans="1:2" ht="30" x14ac:dyDescent="0.25">
      <c r="A4" s="2" t="s">
        <v>5</v>
      </c>
      <c r="B4" s="2" t="s">
        <v>6</v>
      </c>
    </row>
    <row r="5" spans="1:2" ht="30" x14ac:dyDescent="0.25">
      <c r="A5" s="2" t="s">
        <v>7</v>
      </c>
      <c r="B5" s="2" t="s">
        <v>8</v>
      </c>
    </row>
    <row r="6" spans="1:2" ht="30" x14ac:dyDescent="0.25">
      <c r="A6" s="2" t="s">
        <v>9</v>
      </c>
      <c r="B6" s="2" t="s">
        <v>10</v>
      </c>
    </row>
    <row r="7" spans="1:2" ht="45" x14ac:dyDescent="0.25">
      <c r="A7" s="2" t="s">
        <v>11</v>
      </c>
      <c r="B7" s="2" t="s">
        <v>12</v>
      </c>
    </row>
    <row r="8" spans="1:2" x14ac:dyDescent="0.25">
      <c r="A8" s="2" t="s">
        <v>13</v>
      </c>
      <c r="B8" s="2" t="s">
        <v>14</v>
      </c>
    </row>
    <row r="9" spans="1:2" x14ac:dyDescent="0.25">
      <c r="A9" s="2" t="s">
        <v>15</v>
      </c>
      <c r="B9" s="2" t="s">
        <v>16</v>
      </c>
    </row>
    <row r="10" spans="1:2" x14ac:dyDescent="0.25">
      <c r="A10" s="2" t="s">
        <v>17</v>
      </c>
      <c r="B10" s="2" t="s">
        <v>18</v>
      </c>
    </row>
    <row r="11" spans="1:2" x14ac:dyDescent="0.25">
      <c r="A11" s="2" t="s">
        <v>19</v>
      </c>
      <c r="B11" s="2" t="s">
        <v>20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7A00-16A4-46D8-8A91-E6EB7E87969E}">
  <dimension ref="B3:I14"/>
  <sheetViews>
    <sheetView workbookViewId="0">
      <selection activeCell="J5" sqref="J5"/>
    </sheetView>
  </sheetViews>
  <sheetFormatPr baseColWidth="10" defaultRowHeight="15" x14ac:dyDescent="0.25"/>
  <cols>
    <col min="1" max="1" width="0.42578125" customWidth="1"/>
    <col min="2" max="2" width="8.85546875" customWidth="1"/>
    <col min="9" max="9" width="14" customWidth="1"/>
  </cols>
  <sheetData>
    <row r="3" spans="2:9" x14ac:dyDescent="0.25">
      <c r="C3" s="31" t="s">
        <v>183</v>
      </c>
      <c r="D3" s="32"/>
      <c r="E3" s="32"/>
      <c r="F3" s="32"/>
      <c r="G3" s="32"/>
      <c r="H3" s="32"/>
      <c r="I3" s="32"/>
    </row>
    <row r="4" spans="2:9" ht="29.25" customHeight="1" x14ac:dyDescent="0.25">
      <c r="C4" s="16"/>
      <c r="D4" s="14"/>
      <c r="E4" s="14"/>
      <c r="F4" s="14"/>
      <c r="G4" s="14"/>
      <c r="H4" s="14"/>
      <c r="I4" s="14"/>
    </row>
    <row r="5" spans="2:9" ht="128.25" customHeight="1" x14ac:dyDescent="0.25">
      <c r="B5" s="30" t="s">
        <v>2</v>
      </c>
      <c r="C5" s="30"/>
      <c r="D5" s="29" t="s">
        <v>192</v>
      </c>
      <c r="E5" s="29"/>
      <c r="F5" s="29"/>
      <c r="G5" s="29"/>
      <c r="H5" s="29"/>
      <c r="I5" s="29"/>
    </row>
    <row r="6" spans="2:9" x14ac:dyDescent="0.25">
      <c r="D6" s="17"/>
      <c r="E6" s="17"/>
      <c r="F6" s="17"/>
      <c r="G6" s="17"/>
      <c r="H6" s="17"/>
      <c r="I6" s="17"/>
    </row>
    <row r="7" spans="2:9" ht="96.75" customHeight="1" x14ac:dyDescent="0.25">
      <c r="B7" s="30" t="s">
        <v>184</v>
      </c>
      <c r="C7" s="30"/>
      <c r="D7" s="29" t="s">
        <v>189</v>
      </c>
      <c r="E7" s="29"/>
      <c r="F7" s="29"/>
      <c r="G7" s="29"/>
      <c r="H7" s="29"/>
      <c r="I7" s="29"/>
    </row>
    <row r="9" spans="2:9" ht="26.25" customHeight="1" x14ac:dyDescent="0.25">
      <c r="B9" s="30" t="s">
        <v>185</v>
      </c>
      <c r="C9" s="30"/>
      <c r="D9" s="33" t="s">
        <v>188</v>
      </c>
      <c r="E9" s="33"/>
      <c r="F9" s="33"/>
      <c r="G9" s="33"/>
      <c r="H9" s="33"/>
    </row>
    <row r="11" spans="2:9" ht="41.25" customHeight="1" x14ac:dyDescent="0.25">
      <c r="B11" s="30" t="s">
        <v>186</v>
      </c>
      <c r="C11" s="30"/>
      <c r="D11" s="33" t="s">
        <v>190</v>
      </c>
      <c r="E11" s="33"/>
      <c r="F11" s="33"/>
      <c r="G11" s="33"/>
      <c r="H11" s="33"/>
    </row>
    <row r="13" spans="2:9" x14ac:dyDescent="0.25">
      <c r="B13" s="28" t="s">
        <v>187</v>
      </c>
      <c r="C13" s="28"/>
      <c r="D13" s="28"/>
      <c r="E13" s="28"/>
      <c r="F13" s="28"/>
      <c r="G13" s="28"/>
      <c r="H13" s="28"/>
      <c r="I13" s="28"/>
    </row>
    <row r="14" spans="2:9" x14ac:dyDescent="0.25">
      <c r="B14" s="28"/>
      <c r="C14" s="28"/>
      <c r="D14" s="28"/>
      <c r="E14" s="28"/>
      <c r="F14" s="28"/>
      <c r="G14" s="28"/>
      <c r="H14" s="28"/>
      <c r="I14" s="28"/>
    </row>
  </sheetData>
  <sheetProtection algorithmName="SHA-512" hashValue="jjoVRMKGYjx8kZYhkfBp94IfbQs9SNO852m+emeBEj34mmMqmFUUlJAVtQCdluVPnBQxZ612/2JymDnUnldt6w==" saltValue="oX4hGuvllF4LOcWGjgKC5A==" spinCount="100000" sheet="1" objects="1" scenarios="1"/>
  <mergeCells count="10">
    <mergeCell ref="B13:I14"/>
    <mergeCell ref="D7:I7"/>
    <mergeCell ref="B5:C5"/>
    <mergeCell ref="D5:I5"/>
    <mergeCell ref="C3:I3"/>
    <mergeCell ref="B7:C7"/>
    <mergeCell ref="B9:C9"/>
    <mergeCell ref="B11:C11"/>
    <mergeCell ref="D9:H9"/>
    <mergeCell ref="D11:H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zoomScale="71" zoomScaleNormal="110" workbookViewId="0">
      <pane ySplit="1" topLeftCell="A2" activePane="bottomLeft" state="frozen"/>
      <selection pane="bottomLeft" activeCell="F11" sqref="F11"/>
    </sheetView>
  </sheetViews>
  <sheetFormatPr baseColWidth="10" defaultColWidth="8.7109375" defaultRowHeight="15" x14ac:dyDescent="0.25"/>
  <cols>
    <col min="1" max="1" width="23.85546875" customWidth="1"/>
    <col min="2" max="2" width="24" customWidth="1"/>
    <col min="3" max="3" width="10" customWidth="1"/>
    <col min="4" max="4" width="54" customWidth="1"/>
    <col min="5" max="5" width="14" customWidth="1"/>
    <col min="6" max="9" width="36" customWidth="1"/>
  </cols>
  <sheetData>
    <row r="1" spans="1:9" x14ac:dyDescent="0.25">
      <c r="A1" s="3" t="s">
        <v>21</v>
      </c>
      <c r="B1" s="3" t="s">
        <v>22</v>
      </c>
      <c r="C1" s="3" t="s">
        <v>23</v>
      </c>
      <c r="D1" s="3" t="s">
        <v>24</v>
      </c>
      <c r="E1" s="9" t="s">
        <v>25</v>
      </c>
      <c r="F1" s="3" t="s">
        <v>26</v>
      </c>
      <c r="G1" s="3" t="s">
        <v>27</v>
      </c>
      <c r="H1" s="3" t="s">
        <v>28</v>
      </c>
      <c r="I1" s="3" t="s">
        <v>29</v>
      </c>
    </row>
    <row r="2" spans="1:9" ht="45" x14ac:dyDescent="0.25">
      <c r="A2" s="4" t="s">
        <v>30</v>
      </c>
      <c r="B2" s="5" t="s">
        <v>31</v>
      </c>
      <c r="C2" s="2" t="s">
        <v>32</v>
      </c>
      <c r="D2" s="2" t="s">
        <v>33</v>
      </c>
      <c r="E2" s="10"/>
      <c r="F2" s="2" t="s">
        <v>34</v>
      </c>
      <c r="G2" s="2" t="s">
        <v>35</v>
      </c>
      <c r="H2" s="2" t="s">
        <v>36</v>
      </c>
      <c r="I2" s="2" t="s">
        <v>37</v>
      </c>
    </row>
    <row r="3" spans="1:9" ht="45" x14ac:dyDescent="0.25">
      <c r="A3" s="2"/>
      <c r="B3" s="2"/>
      <c r="C3" s="2" t="s">
        <v>38</v>
      </c>
      <c r="D3" s="2" t="s">
        <v>177</v>
      </c>
      <c r="E3" s="10"/>
      <c r="F3" s="2" t="s">
        <v>40</v>
      </c>
      <c r="G3" s="2" t="s">
        <v>41</v>
      </c>
      <c r="H3" s="2" t="s">
        <v>42</v>
      </c>
      <c r="I3" s="2" t="s">
        <v>43</v>
      </c>
    </row>
    <row r="4" spans="1:9" ht="45" x14ac:dyDescent="0.25">
      <c r="A4" s="2"/>
      <c r="B4" s="2"/>
      <c r="C4" s="2" t="s">
        <v>44</v>
      </c>
      <c r="D4" s="2" t="s">
        <v>170</v>
      </c>
      <c r="E4" s="10"/>
      <c r="F4" s="2" t="s">
        <v>46</v>
      </c>
      <c r="G4" s="2" t="s">
        <v>47</v>
      </c>
      <c r="H4" s="2" t="s">
        <v>48</v>
      </c>
      <c r="I4" s="2" t="s">
        <v>49</v>
      </c>
    </row>
    <row r="5" spans="1:9" ht="45" x14ac:dyDescent="0.25">
      <c r="A5" s="4" t="s">
        <v>50</v>
      </c>
      <c r="B5" s="5" t="s">
        <v>51</v>
      </c>
      <c r="C5" s="2" t="s">
        <v>52</v>
      </c>
      <c r="D5" s="13" t="s">
        <v>53</v>
      </c>
      <c r="E5" s="26"/>
      <c r="F5" s="13" t="s">
        <v>54</v>
      </c>
      <c r="G5" s="13" t="s">
        <v>55</v>
      </c>
      <c r="H5" s="13" t="s">
        <v>56</v>
      </c>
      <c r="I5" s="2" t="s">
        <v>57</v>
      </c>
    </row>
    <row r="6" spans="1:9" ht="45" x14ac:dyDescent="0.25">
      <c r="A6" s="2"/>
      <c r="B6" s="2"/>
      <c r="C6" s="2" t="s">
        <v>58</v>
      </c>
      <c r="D6" s="2" t="s">
        <v>59</v>
      </c>
      <c r="E6" s="10"/>
      <c r="F6" s="2" t="s">
        <v>171</v>
      </c>
      <c r="G6" s="2" t="s">
        <v>61</v>
      </c>
      <c r="H6" s="2" t="s">
        <v>62</v>
      </c>
      <c r="I6" s="2" t="s">
        <v>63</v>
      </c>
    </row>
    <row r="7" spans="1:9" ht="45" x14ac:dyDescent="0.25">
      <c r="A7" s="2"/>
      <c r="B7" s="2"/>
      <c r="C7" s="2" t="s">
        <v>64</v>
      </c>
      <c r="D7" s="2" t="s">
        <v>65</v>
      </c>
      <c r="E7" s="10"/>
      <c r="F7" s="2" t="s">
        <v>172</v>
      </c>
      <c r="G7" s="2" t="s">
        <v>67</v>
      </c>
      <c r="H7" s="2" t="s">
        <v>68</v>
      </c>
      <c r="I7" s="2" t="s">
        <v>69</v>
      </c>
    </row>
    <row r="8" spans="1:9" ht="45" x14ac:dyDescent="0.25">
      <c r="A8" s="2"/>
      <c r="B8" s="2"/>
      <c r="C8" s="2" t="s">
        <v>70</v>
      </c>
      <c r="D8" s="13" t="s">
        <v>71</v>
      </c>
      <c r="E8" s="10"/>
      <c r="F8" s="13" t="s">
        <v>72</v>
      </c>
      <c r="G8" s="13" t="s">
        <v>73</v>
      </c>
      <c r="H8" s="2" t="s">
        <v>74</v>
      </c>
      <c r="I8" s="2" t="s">
        <v>75</v>
      </c>
    </row>
    <row r="9" spans="1:9" ht="60" x14ac:dyDescent="0.25">
      <c r="A9" s="2"/>
      <c r="B9" s="2"/>
      <c r="C9" s="2" t="s">
        <v>76</v>
      </c>
      <c r="D9" s="13" t="s">
        <v>77</v>
      </c>
      <c r="E9" s="10"/>
      <c r="F9" s="13" t="s">
        <v>169</v>
      </c>
      <c r="G9" s="13" t="s">
        <v>79</v>
      </c>
      <c r="H9" s="2" t="s">
        <v>80</v>
      </c>
      <c r="I9" s="2" t="s">
        <v>81</v>
      </c>
    </row>
    <row r="10" spans="1:9" ht="30" x14ac:dyDescent="0.25">
      <c r="A10" s="4" t="s">
        <v>82</v>
      </c>
      <c r="B10" s="5" t="s">
        <v>83</v>
      </c>
      <c r="C10" s="2" t="s">
        <v>84</v>
      </c>
      <c r="D10" s="2" t="s">
        <v>85</v>
      </c>
      <c r="E10" s="10"/>
      <c r="F10" s="2" t="s">
        <v>86</v>
      </c>
      <c r="G10" s="2" t="s">
        <v>87</v>
      </c>
      <c r="H10" s="2" t="s">
        <v>88</v>
      </c>
      <c r="I10" s="2" t="s">
        <v>89</v>
      </c>
    </row>
    <row r="11" spans="1:9" ht="45" x14ac:dyDescent="0.25">
      <c r="A11" s="2"/>
      <c r="B11" s="2"/>
      <c r="C11" s="2" t="s">
        <v>90</v>
      </c>
      <c r="D11" s="2" t="s">
        <v>91</v>
      </c>
      <c r="E11" s="10"/>
      <c r="F11" s="2" t="s">
        <v>92</v>
      </c>
      <c r="G11" s="2" t="s">
        <v>93</v>
      </c>
      <c r="H11" s="2" t="s">
        <v>94</v>
      </c>
      <c r="I11" s="2" t="s">
        <v>95</v>
      </c>
    </row>
    <row r="12" spans="1:9" ht="60" x14ac:dyDescent="0.25">
      <c r="A12" s="4" t="s">
        <v>96</v>
      </c>
      <c r="B12" s="5" t="s">
        <v>97</v>
      </c>
      <c r="C12" s="2" t="s">
        <v>98</v>
      </c>
      <c r="D12" s="2" t="s">
        <v>99</v>
      </c>
      <c r="E12" s="10"/>
      <c r="F12" s="2" t="s">
        <v>100</v>
      </c>
      <c r="G12" s="2" t="s">
        <v>101</v>
      </c>
      <c r="H12" s="2" t="s">
        <v>102</v>
      </c>
      <c r="I12" s="2" t="s">
        <v>103</v>
      </c>
    </row>
    <row r="13" spans="1:9" ht="60" x14ac:dyDescent="0.25">
      <c r="A13" s="2"/>
      <c r="B13" s="2"/>
      <c r="C13" s="2" t="s">
        <v>104</v>
      </c>
      <c r="D13" s="13" t="s">
        <v>105</v>
      </c>
      <c r="E13" s="10"/>
      <c r="F13" s="13" t="s">
        <v>173</v>
      </c>
      <c r="G13" s="2" t="s">
        <v>107</v>
      </c>
      <c r="H13" s="2" t="s">
        <v>108</v>
      </c>
      <c r="I13" s="2" t="s">
        <v>109</v>
      </c>
    </row>
    <row r="14" spans="1:9" ht="45" x14ac:dyDescent="0.25">
      <c r="A14" s="2"/>
      <c r="B14" s="2"/>
      <c r="C14" s="2" t="s">
        <v>110</v>
      </c>
      <c r="D14" s="2" t="s">
        <v>111</v>
      </c>
      <c r="E14" s="10"/>
      <c r="F14" s="2" t="s">
        <v>174</v>
      </c>
      <c r="G14" s="2" t="s">
        <v>113</v>
      </c>
      <c r="H14" s="2" t="s">
        <v>114</v>
      </c>
      <c r="I14" s="2" t="s">
        <v>115</v>
      </c>
    </row>
    <row r="15" spans="1:9" ht="45" x14ac:dyDescent="0.25">
      <c r="A15" s="4" t="s">
        <v>116</v>
      </c>
      <c r="B15" s="5" t="s">
        <v>117</v>
      </c>
      <c r="C15" s="2" t="s">
        <v>118</v>
      </c>
      <c r="D15" s="2" t="s">
        <v>119</v>
      </c>
      <c r="E15" s="10"/>
      <c r="F15" s="2" t="s">
        <v>175</v>
      </c>
      <c r="G15" s="2" t="s">
        <v>121</v>
      </c>
      <c r="H15" s="2" t="s">
        <v>122</v>
      </c>
      <c r="I15" s="2" t="s">
        <v>123</v>
      </c>
    </row>
    <row r="16" spans="1:9" ht="60" x14ac:dyDescent="0.25">
      <c r="A16" s="2"/>
      <c r="B16" s="2"/>
      <c r="C16" s="2" t="s">
        <v>124</v>
      </c>
      <c r="D16" s="13" t="s">
        <v>125</v>
      </c>
      <c r="E16" s="10"/>
      <c r="F16" s="13" t="s">
        <v>126</v>
      </c>
      <c r="G16" s="2" t="s">
        <v>127</v>
      </c>
      <c r="H16" s="2" t="s">
        <v>128</v>
      </c>
      <c r="I16" s="2" t="s">
        <v>129</v>
      </c>
    </row>
    <row r="17" spans="1:9" ht="45" x14ac:dyDescent="0.25">
      <c r="A17" s="2"/>
      <c r="B17" s="2"/>
      <c r="C17" s="2" t="s">
        <v>130</v>
      </c>
      <c r="D17" s="2" t="s">
        <v>131</v>
      </c>
      <c r="E17" s="10"/>
      <c r="F17" s="2" t="s">
        <v>132</v>
      </c>
      <c r="G17" s="2" t="s">
        <v>133</v>
      </c>
      <c r="H17" s="2" t="s">
        <v>134</v>
      </c>
      <c r="I17" s="2" t="s">
        <v>135</v>
      </c>
    </row>
    <row r="19" spans="1:9" x14ac:dyDescent="0.25">
      <c r="A19" s="6" t="s">
        <v>136</v>
      </c>
      <c r="B19">
        <f>SUM('Feuillet fédération'!L2:L17)</f>
        <v>0</v>
      </c>
    </row>
    <row r="20" spans="1:9" x14ac:dyDescent="0.25">
      <c r="A20" s="6" t="s">
        <v>137</v>
      </c>
      <c r="B20" s="8" t="str">
        <f>IF(B19&lt;=66,"Classe 1",IF(B19&lt;=95,"Classe 2",IF(B19&lt;=123,"Classe 3","Classe 4")))</f>
        <v>Classe 1</v>
      </c>
    </row>
    <row r="21" spans="1:9" x14ac:dyDescent="0.25">
      <c r="A21" s="12" t="s">
        <v>178</v>
      </c>
      <c r="B21" t="str">
        <f>IF(E9&lt;=2,"NON","OUI")</f>
        <v>NON</v>
      </c>
    </row>
    <row r="22" spans="1:9" x14ac:dyDescent="0.25">
      <c r="A22" s="12" t="s">
        <v>179</v>
      </c>
      <c r="B22" t="str">
        <f>IF(E16&lt;=1, "NON", "OUI")</f>
        <v>NON</v>
      </c>
    </row>
    <row r="23" spans="1:9" x14ac:dyDescent="0.25">
      <c r="A23" s="12" t="s">
        <v>180</v>
      </c>
      <c r="B23" t="str">
        <f>IF(OR(E13=1,  E5&lt;=2),"NON","OUI")</f>
        <v>NON</v>
      </c>
    </row>
  </sheetData>
  <sheetProtection algorithmName="SHA-512" hashValue="q3xqt7XaWq/dowQplcPj+VDDpvpDTbCud1OPrEbtMDrOtF6MeJTOqKbuDu4Qr2O1PXMjT0U+lnDBxAAkXhJFCg==" saltValue="qrZ82Vh6QhG9D7rbXc+XfA==" spinCount="100000" sheet="1" objects="1" scenarios="1"/>
  <phoneticPr fontId="4" type="noConversion"/>
  <dataValidations count="1">
    <dataValidation type="list" allowBlank="1" sqref="E2:E17" xr:uid="{00000000-0002-0000-0100-000000000000}">
      <formula1>"1,2,3,4"</formula1>
    </dataValidation>
  </dataValidations>
  <pageMargins left="0.75" right="0.75" top="1" bottom="1" header="0.5" footer="0.5"/>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5BB40-6155-42D1-8692-88CB799AA1A3}">
  <dimension ref="B2:O20"/>
  <sheetViews>
    <sheetView tabSelected="1" workbookViewId="0">
      <selection activeCell="M6" sqref="M6"/>
    </sheetView>
  </sheetViews>
  <sheetFormatPr baseColWidth="10" defaultRowHeight="15" x14ac:dyDescent="0.25"/>
  <cols>
    <col min="1" max="1" width="1.85546875" customWidth="1"/>
    <col min="2" max="2" width="53" customWidth="1"/>
  </cols>
  <sheetData>
    <row r="2" spans="2:15" x14ac:dyDescent="0.25">
      <c r="B2" s="35" t="s">
        <v>193</v>
      </c>
      <c r="C2" s="35"/>
    </row>
    <row r="3" spans="2:15" x14ac:dyDescent="0.25">
      <c r="B3" s="12"/>
      <c r="C3" s="12"/>
    </row>
    <row r="4" spans="2:15" x14ac:dyDescent="0.25">
      <c r="B4" s="35" t="s">
        <v>194</v>
      </c>
      <c r="C4" s="35"/>
    </row>
    <row r="5" spans="2:15" x14ac:dyDescent="0.25">
      <c r="B5" s="12"/>
      <c r="C5" s="12"/>
    </row>
    <row r="6" spans="2:15" x14ac:dyDescent="0.25">
      <c r="B6" s="34" t="s">
        <v>195</v>
      </c>
      <c r="C6" s="34"/>
    </row>
    <row r="7" spans="2:15" x14ac:dyDescent="0.25">
      <c r="B7" s="12"/>
      <c r="C7" s="12"/>
    </row>
    <row r="8" spans="2:15" x14ac:dyDescent="0.25">
      <c r="B8" s="27" t="s">
        <v>196</v>
      </c>
      <c r="C8" s="12"/>
    </row>
    <row r="9" spans="2:15" x14ac:dyDescent="0.25">
      <c r="B9" s="27" t="s">
        <v>197</v>
      </c>
      <c r="C9" s="12"/>
    </row>
    <row r="11" spans="2:15" ht="15" customHeight="1" x14ac:dyDescent="0.25">
      <c r="B11" s="33" t="s">
        <v>191</v>
      </c>
      <c r="C11" s="33"/>
      <c r="D11" s="33"/>
      <c r="E11" s="33"/>
      <c r="F11" s="15"/>
      <c r="G11" s="15"/>
      <c r="H11" s="15"/>
      <c r="I11" s="15"/>
      <c r="J11" s="15"/>
      <c r="K11" s="15"/>
      <c r="L11" s="15"/>
      <c r="M11" s="15"/>
      <c r="N11" s="15"/>
      <c r="O11" s="15"/>
    </row>
    <row r="12" spans="2:15" x14ac:dyDescent="0.25">
      <c r="B12" s="33"/>
      <c r="C12" s="33"/>
      <c r="D12" s="33"/>
      <c r="E12" s="33"/>
      <c r="F12" s="15"/>
      <c r="G12" s="15"/>
      <c r="H12" s="15"/>
      <c r="I12" s="15"/>
      <c r="J12" s="15"/>
      <c r="K12" s="15"/>
      <c r="L12" s="15"/>
      <c r="M12" s="15"/>
      <c r="N12" s="15"/>
      <c r="O12" s="15"/>
    </row>
    <row r="13" spans="2:15" x14ac:dyDescent="0.25">
      <c r="B13" s="33"/>
      <c r="C13" s="33"/>
      <c r="D13" s="33"/>
      <c r="E13" s="33"/>
      <c r="F13" s="15"/>
      <c r="G13" s="15"/>
      <c r="H13" s="15"/>
      <c r="I13" s="15"/>
      <c r="J13" s="15"/>
      <c r="K13" s="15"/>
      <c r="L13" s="15"/>
      <c r="M13" s="15"/>
      <c r="N13" s="15"/>
      <c r="O13" s="15"/>
    </row>
    <row r="14" spans="2:15" x14ac:dyDescent="0.25">
      <c r="B14" s="33"/>
      <c r="C14" s="33"/>
      <c r="D14" s="33"/>
      <c r="E14" s="33"/>
      <c r="F14" s="15"/>
      <c r="G14" s="15"/>
      <c r="H14" s="15"/>
      <c r="I14" s="15"/>
      <c r="J14" s="15"/>
      <c r="K14" s="15"/>
      <c r="L14" s="15"/>
      <c r="M14" s="15"/>
      <c r="N14" s="15"/>
      <c r="O14" s="15"/>
    </row>
    <row r="15" spans="2:15" ht="134.25" customHeight="1" x14ac:dyDescent="0.25">
      <c r="B15" s="33"/>
      <c r="C15" s="33"/>
      <c r="D15" s="33"/>
      <c r="E15" s="33"/>
      <c r="F15" s="15"/>
      <c r="G15" s="15"/>
      <c r="H15" s="15"/>
      <c r="I15" s="15"/>
      <c r="J15" s="15"/>
      <c r="K15" s="15"/>
      <c r="L15" s="15"/>
      <c r="M15" s="15"/>
      <c r="N15" s="15"/>
      <c r="O15" s="15"/>
    </row>
    <row r="16" spans="2:15" ht="60" customHeight="1" x14ac:dyDescent="0.25"/>
    <row r="17" spans="2:2" x14ac:dyDescent="0.25">
      <c r="B17" s="27" t="s">
        <v>181</v>
      </c>
    </row>
    <row r="18" spans="2:2" x14ac:dyDescent="0.25">
      <c r="B18" s="35" t="s">
        <v>182</v>
      </c>
    </row>
    <row r="19" spans="2:2" x14ac:dyDescent="0.25">
      <c r="B19" s="35"/>
    </row>
    <row r="20" spans="2:2" x14ac:dyDescent="0.25">
      <c r="B20" s="35"/>
    </row>
  </sheetData>
  <sheetProtection algorithmName="SHA-512" hashValue="POzh+CO63TK8aqdEwNMU4H0YzOJGlIsTKzP5KuA00F9DqaXajS5EZRkhe9lawDyuZTjmsYbsDlRn/0ygypk7Sw==" saltValue="35GUwIBFoyew+9GwVMzL4w==" spinCount="100000" sheet="1" objects="1" scenarios="1"/>
  <mergeCells count="5">
    <mergeCell ref="B6:C6"/>
    <mergeCell ref="B18:B20"/>
    <mergeCell ref="B11:E15"/>
    <mergeCell ref="B2:C2"/>
    <mergeCell ref="B4:C4"/>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
  <sheetViews>
    <sheetView workbookViewId="0">
      <pane ySplit="1" topLeftCell="A14" activePane="bottomLeft" state="frozen"/>
      <selection pane="bottomLeft" activeCell="D33" sqref="D33"/>
    </sheetView>
  </sheetViews>
  <sheetFormatPr baseColWidth="10" defaultColWidth="8.7109375" defaultRowHeight="15" x14ac:dyDescent="0.25"/>
  <cols>
    <col min="1" max="1" width="22" customWidth="1"/>
    <col min="2" max="2" width="24" customWidth="1"/>
    <col min="3" max="3" width="10" customWidth="1"/>
    <col min="4" max="4" width="54" customWidth="1"/>
    <col min="5" max="8" width="28" customWidth="1"/>
    <col min="9" max="9" width="12" customWidth="1"/>
    <col min="10" max="10" width="42" customWidth="1"/>
    <col min="11" max="11" width="12" customWidth="1"/>
    <col min="12" max="12" width="14" customWidth="1"/>
  </cols>
  <sheetData>
    <row r="1" spans="1:12" ht="30" x14ac:dyDescent="0.25">
      <c r="A1" s="3" t="s">
        <v>21</v>
      </c>
      <c r="B1" s="3" t="s">
        <v>22</v>
      </c>
      <c r="C1" s="3" t="s">
        <v>23</v>
      </c>
      <c r="D1" s="3" t="s">
        <v>24</v>
      </c>
      <c r="E1" s="3" t="s">
        <v>26</v>
      </c>
      <c r="F1" s="3" t="s">
        <v>27</v>
      </c>
      <c r="G1" s="3" t="s">
        <v>28</v>
      </c>
      <c r="H1" s="3" t="s">
        <v>29</v>
      </c>
      <c r="I1" s="3" t="s">
        <v>138</v>
      </c>
      <c r="J1" s="3" t="s">
        <v>139</v>
      </c>
      <c r="K1" s="3" t="s">
        <v>25</v>
      </c>
      <c r="L1" s="3" t="s">
        <v>140</v>
      </c>
    </row>
    <row r="2" spans="1:12" ht="45" x14ac:dyDescent="0.25">
      <c r="A2" s="4" t="s">
        <v>30</v>
      </c>
      <c r="B2" s="5" t="s">
        <v>31</v>
      </c>
      <c r="C2" s="2" t="s">
        <v>32</v>
      </c>
      <c r="D2" s="2" t="s">
        <v>33</v>
      </c>
      <c r="E2" s="2" t="s">
        <v>34</v>
      </c>
      <c r="F2" s="2" t="s">
        <v>35</v>
      </c>
      <c r="G2" s="2" t="s">
        <v>36</v>
      </c>
      <c r="H2" s="2" t="s">
        <v>37</v>
      </c>
      <c r="I2" s="2">
        <v>3</v>
      </c>
      <c r="J2" s="2" t="s">
        <v>141</v>
      </c>
      <c r="K2" s="2">
        <f>ENSEIGNANT!E2</f>
        <v>0</v>
      </c>
      <c r="L2" s="2">
        <f t="shared" ref="L2:L17" si="0">I2*K2</f>
        <v>0</v>
      </c>
    </row>
    <row r="3" spans="1:12" ht="60" x14ac:dyDescent="0.25">
      <c r="A3" s="2"/>
      <c r="B3" s="2"/>
      <c r="C3" s="2" t="s">
        <v>38</v>
      </c>
      <c r="D3" s="2" t="s">
        <v>39</v>
      </c>
      <c r="E3" s="2" t="s">
        <v>40</v>
      </c>
      <c r="F3" s="2" t="s">
        <v>41</v>
      </c>
      <c r="G3" s="2" t="s">
        <v>42</v>
      </c>
      <c r="H3" s="2" t="s">
        <v>43</v>
      </c>
      <c r="I3" s="2">
        <v>2</v>
      </c>
      <c r="J3" s="2" t="s">
        <v>142</v>
      </c>
      <c r="K3" s="2">
        <f>ENSEIGNANT!E3</f>
        <v>0</v>
      </c>
      <c r="L3" s="2">
        <f t="shared" si="0"/>
        <v>0</v>
      </c>
    </row>
    <row r="4" spans="1:12" ht="45" x14ac:dyDescent="0.25">
      <c r="A4" s="2"/>
      <c r="B4" s="2"/>
      <c r="C4" s="2" t="s">
        <v>44</v>
      </c>
      <c r="D4" s="2" t="s">
        <v>45</v>
      </c>
      <c r="E4" s="2" t="s">
        <v>46</v>
      </c>
      <c r="F4" s="2" t="s">
        <v>47</v>
      </c>
      <c r="G4" s="2" t="s">
        <v>48</v>
      </c>
      <c r="H4" s="2" t="s">
        <v>49</v>
      </c>
      <c r="I4" s="2">
        <v>3</v>
      </c>
      <c r="J4" s="2" t="s">
        <v>143</v>
      </c>
      <c r="K4" s="2">
        <f>ENSEIGNANT!E4</f>
        <v>0</v>
      </c>
      <c r="L4" s="2">
        <f t="shared" si="0"/>
        <v>0</v>
      </c>
    </row>
    <row r="5" spans="1:12" ht="60" x14ac:dyDescent="0.25">
      <c r="A5" s="4" t="s">
        <v>50</v>
      </c>
      <c r="B5" s="5" t="s">
        <v>51</v>
      </c>
      <c r="C5" s="25" t="s">
        <v>52</v>
      </c>
      <c r="D5" s="25" t="s">
        <v>53</v>
      </c>
      <c r="E5" s="25" t="s">
        <v>54</v>
      </c>
      <c r="F5" s="25" t="s">
        <v>55</v>
      </c>
      <c r="G5" s="2" t="s">
        <v>56</v>
      </c>
      <c r="H5" s="2" t="s">
        <v>57</v>
      </c>
      <c r="I5" s="2">
        <v>3</v>
      </c>
      <c r="J5" s="2" t="s">
        <v>144</v>
      </c>
      <c r="K5" s="2">
        <f>ENSEIGNANT!E5</f>
        <v>0</v>
      </c>
      <c r="L5" s="2">
        <f t="shared" si="0"/>
        <v>0</v>
      </c>
    </row>
    <row r="6" spans="1:12" ht="60" x14ac:dyDescent="0.25">
      <c r="A6" s="2"/>
      <c r="B6" s="2"/>
      <c r="C6" s="2" t="s">
        <v>58</v>
      </c>
      <c r="D6" s="2" t="s">
        <v>59</v>
      </c>
      <c r="E6" s="2" t="s">
        <v>60</v>
      </c>
      <c r="F6" s="2" t="s">
        <v>61</v>
      </c>
      <c r="G6" s="2" t="s">
        <v>62</v>
      </c>
      <c r="H6" s="2" t="s">
        <v>63</v>
      </c>
      <c r="I6" s="2">
        <v>2</v>
      </c>
      <c r="J6" s="2" t="s">
        <v>145</v>
      </c>
      <c r="K6" s="2">
        <f>ENSEIGNANT!E6</f>
        <v>0</v>
      </c>
      <c r="L6" s="2">
        <f t="shared" si="0"/>
        <v>0</v>
      </c>
    </row>
    <row r="7" spans="1:12" ht="60" x14ac:dyDescent="0.25">
      <c r="A7" s="2"/>
      <c r="B7" s="2"/>
      <c r="C7" s="2" t="s">
        <v>64</v>
      </c>
      <c r="D7" s="2" t="s">
        <v>65</v>
      </c>
      <c r="E7" s="2" t="s">
        <v>66</v>
      </c>
      <c r="F7" s="2" t="s">
        <v>67</v>
      </c>
      <c r="G7" s="2" t="s">
        <v>68</v>
      </c>
      <c r="H7" s="2" t="s">
        <v>69</v>
      </c>
      <c r="I7" s="2">
        <v>2</v>
      </c>
      <c r="J7" s="2" t="s">
        <v>146</v>
      </c>
      <c r="K7" s="2">
        <f>ENSEIGNANT!E7</f>
        <v>0</v>
      </c>
      <c r="L7" s="2">
        <f t="shared" si="0"/>
        <v>0</v>
      </c>
    </row>
    <row r="8" spans="1:12" ht="45" x14ac:dyDescent="0.25">
      <c r="A8" s="2"/>
      <c r="B8" s="2"/>
      <c r="C8" s="2" t="s">
        <v>70</v>
      </c>
      <c r="D8" s="2" t="s">
        <v>71</v>
      </c>
      <c r="E8" s="2" t="s">
        <v>72</v>
      </c>
      <c r="F8" s="2" t="s">
        <v>73</v>
      </c>
      <c r="G8" s="2" t="s">
        <v>74</v>
      </c>
      <c r="H8" s="2" t="s">
        <v>75</v>
      </c>
      <c r="I8" s="2">
        <v>3</v>
      </c>
      <c r="J8" s="2" t="s">
        <v>147</v>
      </c>
      <c r="K8" s="2">
        <f>ENSEIGNANT!E8</f>
        <v>0</v>
      </c>
      <c r="L8" s="2">
        <f t="shared" si="0"/>
        <v>0</v>
      </c>
    </row>
    <row r="9" spans="1:12" ht="60" x14ac:dyDescent="0.25">
      <c r="A9" s="2"/>
      <c r="B9" s="2"/>
      <c r="C9" s="11" t="s">
        <v>76</v>
      </c>
      <c r="D9" s="11" t="s">
        <v>77</v>
      </c>
      <c r="E9" s="11" t="s">
        <v>78</v>
      </c>
      <c r="F9" s="2" t="s">
        <v>79</v>
      </c>
      <c r="G9" s="2" t="s">
        <v>80</v>
      </c>
      <c r="H9" s="2" t="s">
        <v>81</v>
      </c>
      <c r="I9" s="2">
        <v>3</v>
      </c>
      <c r="J9" s="2" t="s">
        <v>148</v>
      </c>
      <c r="K9" s="2">
        <f>ENSEIGNANT!E9</f>
        <v>0</v>
      </c>
      <c r="L9" s="2">
        <f t="shared" si="0"/>
        <v>0</v>
      </c>
    </row>
    <row r="10" spans="1:12" ht="45" x14ac:dyDescent="0.25">
      <c r="A10" s="4" t="s">
        <v>82</v>
      </c>
      <c r="B10" s="5" t="s">
        <v>83</v>
      </c>
      <c r="C10" s="2" t="s">
        <v>84</v>
      </c>
      <c r="D10" s="2" t="s">
        <v>85</v>
      </c>
      <c r="E10" s="2" t="s">
        <v>86</v>
      </c>
      <c r="F10" s="2" t="s">
        <v>87</v>
      </c>
      <c r="G10" s="2" t="s">
        <v>88</v>
      </c>
      <c r="H10" s="2" t="s">
        <v>89</v>
      </c>
      <c r="I10" s="2">
        <v>3</v>
      </c>
      <c r="J10" s="2" t="s">
        <v>149</v>
      </c>
      <c r="K10" s="2">
        <f>ENSEIGNANT!E10</f>
        <v>0</v>
      </c>
      <c r="L10" s="2">
        <f t="shared" si="0"/>
        <v>0</v>
      </c>
    </row>
    <row r="11" spans="1:12" ht="45" x14ac:dyDescent="0.25">
      <c r="A11" s="2"/>
      <c r="B11" s="2"/>
      <c r="C11" s="2" t="s">
        <v>90</v>
      </c>
      <c r="D11" s="2" t="s">
        <v>91</v>
      </c>
      <c r="E11" s="2" t="s">
        <v>92</v>
      </c>
      <c r="F11" s="2" t="s">
        <v>93</v>
      </c>
      <c r="G11" s="2" t="s">
        <v>94</v>
      </c>
      <c r="H11" s="2" t="s">
        <v>95</v>
      </c>
      <c r="I11" s="2">
        <v>3</v>
      </c>
      <c r="J11" s="2" t="s">
        <v>150</v>
      </c>
      <c r="K11" s="2">
        <f>ENSEIGNANT!E11</f>
        <v>0</v>
      </c>
      <c r="L11" s="2">
        <f t="shared" si="0"/>
        <v>0</v>
      </c>
    </row>
    <row r="12" spans="1:12" ht="75" x14ac:dyDescent="0.25">
      <c r="A12" s="4" t="s">
        <v>96</v>
      </c>
      <c r="B12" s="5" t="s">
        <v>97</v>
      </c>
      <c r="C12" s="2" t="s">
        <v>98</v>
      </c>
      <c r="D12" s="2" t="s">
        <v>99</v>
      </c>
      <c r="E12" s="2" t="s">
        <v>100</v>
      </c>
      <c r="F12" s="2" t="s">
        <v>101</v>
      </c>
      <c r="G12" s="2" t="s">
        <v>102</v>
      </c>
      <c r="H12" s="2" t="s">
        <v>103</v>
      </c>
      <c r="I12" s="2">
        <v>2</v>
      </c>
      <c r="J12" s="2" t="s">
        <v>151</v>
      </c>
      <c r="K12" s="2">
        <f>ENSEIGNANT!E12</f>
        <v>0</v>
      </c>
      <c r="L12" s="2">
        <f t="shared" si="0"/>
        <v>0</v>
      </c>
    </row>
    <row r="13" spans="1:12" ht="75" x14ac:dyDescent="0.25">
      <c r="A13" s="2"/>
      <c r="B13" s="2"/>
      <c r="C13" s="25" t="s">
        <v>104</v>
      </c>
      <c r="D13" s="25" t="s">
        <v>105</v>
      </c>
      <c r="E13" s="25" t="s">
        <v>106</v>
      </c>
      <c r="F13" s="2" t="s">
        <v>107</v>
      </c>
      <c r="G13" s="2" t="s">
        <v>108</v>
      </c>
      <c r="H13" s="2" t="s">
        <v>109</v>
      </c>
      <c r="I13" s="2">
        <v>2</v>
      </c>
      <c r="J13" s="2" t="s">
        <v>152</v>
      </c>
      <c r="K13" s="2">
        <f>ENSEIGNANT!E13</f>
        <v>0</v>
      </c>
      <c r="L13" s="2">
        <f t="shared" si="0"/>
        <v>0</v>
      </c>
    </row>
    <row r="14" spans="1:12" ht="60" x14ac:dyDescent="0.25">
      <c r="A14" s="2"/>
      <c r="B14" s="2"/>
      <c r="C14" s="2" t="s">
        <v>110</v>
      </c>
      <c r="D14" s="2" t="s">
        <v>111</v>
      </c>
      <c r="E14" s="2" t="s">
        <v>112</v>
      </c>
      <c r="F14" s="2" t="s">
        <v>113</v>
      </c>
      <c r="G14" s="2" t="s">
        <v>114</v>
      </c>
      <c r="H14" s="2" t="s">
        <v>115</v>
      </c>
      <c r="I14" s="2">
        <v>3</v>
      </c>
      <c r="J14" s="2" t="s">
        <v>153</v>
      </c>
      <c r="K14" s="2">
        <f>ENSEIGNANT!E14</f>
        <v>0</v>
      </c>
      <c r="L14" s="2">
        <f t="shared" si="0"/>
        <v>0</v>
      </c>
    </row>
    <row r="15" spans="1:12" ht="60" x14ac:dyDescent="0.25">
      <c r="A15" s="4" t="s">
        <v>116</v>
      </c>
      <c r="B15" s="5" t="s">
        <v>117</v>
      </c>
      <c r="C15" s="2" t="s">
        <v>118</v>
      </c>
      <c r="D15" s="2" t="s">
        <v>119</v>
      </c>
      <c r="E15" s="2" t="s">
        <v>120</v>
      </c>
      <c r="F15" s="2" t="s">
        <v>121</v>
      </c>
      <c r="G15" s="2" t="s">
        <v>122</v>
      </c>
      <c r="H15" s="2" t="s">
        <v>123</v>
      </c>
      <c r="I15" s="2">
        <v>1</v>
      </c>
      <c r="J15" s="2" t="s">
        <v>154</v>
      </c>
      <c r="K15" s="2">
        <f>ENSEIGNANT!E15</f>
        <v>0</v>
      </c>
      <c r="L15" s="2">
        <f t="shared" si="0"/>
        <v>0</v>
      </c>
    </row>
    <row r="16" spans="1:12" ht="60" x14ac:dyDescent="0.25">
      <c r="A16" s="2"/>
      <c r="B16" s="2"/>
      <c r="C16" s="22" t="s">
        <v>124</v>
      </c>
      <c r="D16" s="22" t="s">
        <v>125</v>
      </c>
      <c r="E16" s="22" t="s">
        <v>126</v>
      </c>
      <c r="F16" s="2" t="s">
        <v>127</v>
      </c>
      <c r="G16" s="2" t="s">
        <v>128</v>
      </c>
      <c r="H16" s="2" t="s">
        <v>129</v>
      </c>
      <c r="I16" s="2">
        <v>1</v>
      </c>
      <c r="J16" s="2" t="s">
        <v>155</v>
      </c>
      <c r="K16" s="2">
        <f>ENSEIGNANT!E16</f>
        <v>0</v>
      </c>
      <c r="L16" s="2">
        <f t="shared" si="0"/>
        <v>0</v>
      </c>
    </row>
    <row r="17" spans="1:12" ht="45" x14ac:dyDescent="0.25">
      <c r="A17" s="2"/>
      <c r="B17" s="2"/>
      <c r="C17" s="2" t="s">
        <v>130</v>
      </c>
      <c r="D17" s="2" t="s">
        <v>131</v>
      </c>
      <c r="E17" s="2" t="s">
        <v>132</v>
      </c>
      <c r="F17" s="2" t="s">
        <v>133</v>
      </c>
      <c r="G17" s="2" t="s">
        <v>134</v>
      </c>
      <c r="H17" s="2" t="s">
        <v>135</v>
      </c>
      <c r="I17" s="2">
        <v>2</v>
      </c>
      <c r="J17" s="2" t="s">
        <v>156</v>
      </c>
      <c r="K17" s="2">
        <f>ENSEIGNANT!E17</f>
        <v>0</v>
      </c>
      <c r="L17" s="2">
        <f t="shared" si="0"/>
        <v>0</v>
      </c>
    </row>
    <row r="19" spans="1:12" x14ac:dyDescent="0.25">
      <c r="A19" s="7" t="s">
        <v>157</v>
      </c>
      <c r="B19" s="2">
        <f>SUM(L2:L17)</f>
        <v>0</v>
      </c>
    </row>
    <row r="20" spans="1:12" ht="30" x14ac:dyDescent="0.25">
      <c r="A20" s="7" t="s">
        <v>158</v>
      </c>
      <c r="B20" s="2">
        <f>SUM(L2:L17)</f>
        <v>0</v>
      </c>
    </row>
    <row r="21" spans="1:12" x14ac:dyDescent="0.25">
      <c r="A21" s="7" t="s">
        <v>159</v>
      </c>
      <c r="B21" s="2"/>
    </row>
    <row r="22" spans="1:12" x14ac:dyDescent="0.25">
      <c r="A22" s="7" t="s">
        <v>160</v>
      </c>
      <c r="B22" s="2" t="s">
        <v>26</v>
      </c>
    </row>
    <row r="23" spans="1:12" x14ac:dyDescent="0.25">
      <c r="A23" s="7" t="s">
        <v>161</v>
      </c>
      <c r="B23" s="2" t="s">
        <v>27</v>
      </c>
    </row>
    <row r="24" spans="1:12" x14ac:dyDescent="0.25">
      <c r="A24" s="2" t="s">
        <v>162</v>
      </c>
      <c r="B24" s="2" t="s">
        <v>28</v>
      </c>
    </row>
    <row r="25" spans="1:12" x14ac:dyDescent="0.25">
      <c r="A25" s="7" t="s">
        <v>163</v>
      </c>
      <c r="B25" s="2" t="s">
        <v>29</v>
      </c>
    </row>
    <row r="26" spans="1:12" x14ac:dyDescent="0.25">
      <c r="A26" s="2" t="s">
        <v>26</v>
      </c>
      <c r="B26" s="2" t="s">
        <v>164</v>
      </c>
    </row>
    <row r="27" spans="1:12" x14ac:dyDescent="0.25">
      <c r="A27" s="7" t="s">
        <v>165</v>
      </c>
      <c r="B27" s="2" t="str">
        <f>IF(B20&lt;=66,"Classe 1",IF(B20&lt;=95,"Classe 2",IF(B20&lt;=123,"Classe 3","Classe 4")))</f>
        <v>Classe 1</v>
      </c>
    </row>
    <row r="28" spans="1:12" x14ac:dyDescent="0.25">
      <c r="A28" s="2" t="s">
        <v>28</v>
      </c>
      <c r="B28" s="2" t="s">
        <v>166</v>
      </c>
    </row>
    <row r="29" spans="1:12" x14ac:dyDescent="0.25">
      <c r="A29" s="7" t="s">
        <v>167</v>
      </c>
      <c r="B29" s="2">
        <f>SUM(I2:I17)</f>
        <v>38</v>
      </c>
    </row>
    <row r="30" spans="1:12" x14ac:dyDescent="0.25">
      <c r="A30" s="7" t="s">
        <v>168</v>
      </c>
      <c r="B30" s="2">
        <f>SUM(I2:I17)*4</f>
        <v>152</v>
      </c>
    </row>
    <row r="31" spans="1:12" x14ac:dyDescent="0.25">
      <c r="A31" s="2"/>
      <c r="B31" s="2"/>
    </row>
    <row r="32" spans="1:12" x14ac:dyDescent="0.25">
      <c r="A32" s="7"/>
      <c r="B32" s="2"/>
    </row>
    <row r="34" spans="1:2" x14ac:dyDescent="0.25">
      <c r="A34" s="18" t="s">
        <v>178</v>
      </c>
      <c r="B34" s="19" t="str">
        <f>IF(E22&lt;=2,"NON","OUI")</f>
        <v>NON</v>
      </c>
    </row>
    <row r="35" spans="1:2" x14ac:dyDescent="0.25">
      <c r="A35" s="20" t="s">
        <v>179</v>
      </c>
      <c r="B35" s="21" t="str">
        <f>IF(E29&lt;=1, "NON", "OUI")</f>
        <v>NON</v>
      </c>
    </row>
    <row r="36" spans="1:2" x14ac:dyDescent="0.25">
      <c r="A36" s="23" t="s">
        <v>180</v>
      </c>
      <c r="B36" s="24" t="str">
        <f>IF(OR(E26=1,  E18&lt;=2),"NON","OUI")</f>
        <v>NON</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Notice</vt:lpstr>
      <vt:lpstr>MODE EMPLOI</vt:lpstr>
      <vt:lpstr>ENSEIGNANT</vt:lpstr>
      <vt:lpstr>ENGAGEMENT</vt:lpstr>
      <vt:lpstr>Feuillet fédération</vt:lpstr>
      <vt:lpstr>ENSEIGNANT!Zone_d_impression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Chloé Witasse</cp:lastModifiedBy>
  <cp:lastPrinted>2026-05-07T15:48:14Z</cp:lastPrinted>
  <dcterms:created xsi:type="dcterms:W3CDTF">2026-03-19T14:50:12Z</dcterms:created>
  <dcterms:modified xsi:type="dcterms:W3CDTF">2026-06-17T09:01:41Z</dcterms:modified>
</cp:coreProperties>
</file>